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8_{47B5E7AF-CE50-488E-8AF4-0C1744AAB107}" xr6:coauthVersionLast="45" xr6:coauthVersionMax="45" xr10:uidLastSave="{00000000-0000-0000-0000-000000000000}"/>
  <bookViews>
    <workbookView xWindow="-110" yWindow="-110" windowWidth="19420" windowHeight="10420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6" i="4"/>
  <c r="H42" i="4"/>
  <c r="E54" i="4"/>
  <c r="H54" i="4" s="1"/>
  <c r="E52" i="4"/>
  <c r="H52" i="4" s="1"/>
  <c r="E50" i="4"/>
  <c r="H50" i="4" s="1"/>
  <c r="E48" i="4"/>
  <c r="H48" i="4" s="1"/>
  <c r="E46" i="4"/>
  <c r="E44" i="4"/>
  <c r="H44" i="4" s="1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56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66" i="6"/>
  <c r="H62" i="6"/>
  <c r="H26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E53" i="6"/>
  <c r="H53" i="6" s="1"/>
  <c r="E43" i="6"/>
  <c r="H43" i="6" s="1"/>
  <c r="E33" i="6"/>
  <c r="H33" i="6" s="1"/>
  <c r="E23" i="6"/>
  <c r="H23" i="6" s="1"/>
  <c r="F77" i="6"/>
  <c r="E13" i="6"/>
  <c r="H13" i="6" s="1"/>
  <c r="H25" i="5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<sst xmlns="http://schemas.openxmlformats.org/spreadsheetml/2006/main" count="207" uniqueCount="146">
  <si>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</si>
  <si>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</si>
  <si>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</si>
  <si>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</si>
  <si>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</si>
  <si>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</si>
  <si>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</si>
  <si>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</si>
  <si>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</si>
  <si>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</si>
  <si>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</si>
  <si>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</si>
  <si>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</si>
  <si>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</si>
  <si>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</si>
  <si>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</si>
  <si>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</si>
  <si>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</si>
  <si>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</si>
  <si>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</si>
  <si>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</si>
  <si>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</si>
  <si>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</si>
  <si>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</si>
  <si>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</si>
  <si>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</si>
  <si>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</si>
  <si>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</si>
  <si>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</si>
  <si>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</si>
  <si>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</si>
  <si>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</si>
  <si>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</si>
  <si>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</si>
  <si>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</si>
  <si>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</si>
  <si>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</si>
  <si>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</si>
  <si>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</si>
  <si>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</si>
  <si>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</si>
  <si>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</si>
  <si>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</si>
  <si>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</si>
  <si>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</si>
  <si>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</si>
  <si>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</si>
  <si>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</si>
  <si>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</si>
  <si>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</si>
  <si>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</si>
  <si>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</si>
  <si>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</si>
  <si>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</si>
  <si>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</si>
  <si>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</si>
  <si>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</si>
  <si>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</si>
  <si>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</si>
  <si>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</si>
  <si>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</si>
  <si>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</si>
  <si>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</si>
  <si>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</si>
  <si>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</si>
  <si>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</si>
  <si>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</si>
  <si>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</si>
  <si>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</si>
  <si>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</si>
  <si>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</si>
  <si>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</si>
  <si>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</si>
  <si>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</si>
  <si>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</si>
  <si>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</si>
  <si>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</si>
  <si>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</si>
  <si>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</si>
  <si>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</si>
  <si>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</si>
  <si>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</si>
  <si>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</si>
  <si>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</si>
  <si>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</si>
  <si>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</si>
  <si>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</si>
  <si>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</si>
  <si>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</si>
  <si>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</si>
  <si>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</si>
  <si>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</si>
  <si>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</si>
  <si>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</si>
  <si>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</si>
  <si>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</si>
  <si>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</si>
  <si>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</si>
  <si>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</si>
  <si>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</si>
  <si>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</si>
  <si>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</si>
  <si>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</si>
  <si>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</si>
  <si>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</si>
  <si>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</si>
  <si>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</si>
  <si>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</si>
  <si>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</si>
  <si>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</si>
  <si>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</si>
  <si>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</si>
  <si>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</si>
  <si>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</si>
  <si>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</si>
  <si>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</si>
  <si>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</si>
  <si>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</si>
  <si>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</si>
  <si>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</si>
  <si>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</si>
  <si>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</si>
  <si>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</si>
  <si>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</si>
  <si>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</si>
  <si>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</si>
  <si>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</si>
  <si>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</si>
  <si>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2019</t>
  </si>
  <si>
    <t>JUNTA DE AGUA POTABLE Y ALCANTARILLADO DE COMONFORT, GTO.
ESTADO ANALÍTICO DEL EJERCICIO DEL PRESUPUESTO DE EGRESOS
Clasificación Económica (por Tipo de Gasto)
Del 1 de Enero al AL 31 DE DICIEMBRE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</si>
  <si>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</si>
  <si>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</si>
  <si>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</si>
  <si>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</si>
  <si>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</si>
  <si>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</si>
  <si>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</si>
  <si>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</si>
  <si>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</si>
  <si>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</si>
  <si>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</si>
  <si>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2019</t>
  </si>
  <si>
    <t>Gobierno (Federal/Estatal/Municipal) de JUNTA DE AGUA POTABLE Y ALCANTARILLADO DE COMONFORT, GTO.
Estado Analítico del Ejercicio del Presupuesto de Egresos
Clasificación Administrativa
Del 1 de Enero al AL 31 DE DICIEMBRE DEL 2019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</si>
  <si>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2019</t>
  </si>
  <si>
    <t>JUNTA DE AGUA POTABLE Y ALCANTARILLADO DE COMONFORT, GTO.
ESTADO ANALÍTICO DEL EJERCICIO DEL PRESUPUESTO DE EGRESOS
Clasificación Funcional (Finalidad y Función)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</si>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</sst>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78</xdr:row>
      <xdr:rowOff>114300</xdr:rowOff>
    </xdr:from>
    <xdr:to>
      <xdr:col>5</xdr:col>
      <xdr:colOff>676276</xdr:colOff>
      <xdr:row>88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19157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18</xdr:row>
      <xdr:rowOff>104775</xdr:rowOff>
    </xdr:from>
    <xdr:to>
      <xdr:col>6</xdr:col>
      <xdr:colOff>714376</xdr:colOff>
      <xdr:row>28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3337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58</xdr:row>
      <xdr:rowOff>114300</xdr:rowOff>
    </xdr:from>
    <xdr:to>
      <xdr:col>6</xdr:col>
      <xdr:colOff>285751</xdr:colOff>
      <xdr:row>68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08585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45</xdr:row>
      <xdr:rowOff>19050</xdr:rowOff>
    </xdr:from>
    <xdr:to>
      <xdr:col>6</xdr:col>
      <xdr:colOff>171451</xdr:colOff>
      <xdr:row>55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2485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970570.29</v>
      </c>
      <c r="E5" s="14">
        <f>C5+D5</f>
        <v>9698425.0799999982</v>
      </c>
      <c r="F5" s="14">
        <f>SUM(F6:F12)</f>
        <v>9218932.5399999991</v>
      </c>
      <c r="G5" s="14">
        <f>SUM(G6:G12)</f>
        <v>9218932.5399999991</v>
      </c>
      <c r="H5" s="14">
        <f>E5-F5</f>
        <v>479492.53999999911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-106288.76</v>
      </c>
      <c r="E6" s="15">
        <f t="shared" ref="E6:E69" si="0">C6+D6</f>
        <v>3113496.4800000004</v>
      </c>
      <c r="F6" s="15">
        <v>3007708.06</v>
      </c>
      <c r="G6" s="15">
        <v>3007708.06</v>
      </c>
      <c r="H6" s="15">
        <f t="shared" ref="H6:H69" si="1">E6-F6</f>
        <v>105788.42000000039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328459.05</v>
      </c>
      <c r="E7" s="15">
        <f t="shared" si="0"/>
        <v>3500446.32</v>
      </c>
      <c r="F7" s="15">
        <v>3472142.88</v>
      </c>
      <c r="G7" s="15">
        <v>3472142.88</v>
      </c>
      <c r="H7" s="15">
        <f t="shared" si="1"/>
        <v>28303.439999999944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457400</v>
      </c>
      <c r="E8" s="15">
        <f t="shared" si="0"/>
        <v>1260836.3700000001</v>
      </c>
      <c r="F8" s="15">
        <v>1183462.53</v>
      </c>
      <c r="G8" s="15">
        <v>1183462.53</v>
      </c>
      <c r="H8" s="15">
        <f t="shared" si="1"/>
        <v>77373.840000000084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1555619.07</v>
      </c>
      <c r="G10" s="15">
        <v>1555619.07</v>
      </c>
      <c r="H10" s="15">
        <f t="shared" si="1"/>
        <v>268026.83999999985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-75424.31</v>
      </c>
      <c r="E13" s="15">
        <f t="shared" si="0"/>
        <v>2476075.69</v>
      </c>
      <c r="F13" s="15">
        <f>SUM(F14:F22)</f>
        <v>2277921.38</v>
      </c>
      <c r="G13" s="15">
        <f>SUM(G14:G22)</f>
        <v>2275621.38</v>
      </c>
      <c r="H13" s="15">
        <f t="shared" si="1"/>
        <v>198154.31000000006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154528.10999999999</v>
      </c>
      <c r="G14" s="15">
        <v>154528.10999999999</v>
      </c>
      <c r="H14" s="15">
        <f t="shared" si="1"/>
        <v>28971.890000000014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22753.45</v>
      </c>
      <c r="E15" s="15">
        <f t="shared" si="0"/>
        <v>47753.45</v>
      </c>
      <c r="F15" s="15">
        <v>47753.45</v>
      </c>
      <c r="G15" s="15">
        <v>45453.45</v>
      </c>
      <c r="H15" s="15">
        <f t="shared" si="1"/>
        <v>0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50000</v>
      </c>
      <c r="G16" s="15">
        <v>50000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82327.42</v>
      </c>
      <c r="E17" s="15">
        <f t="shared" si="0"/>
        <v>918327.42</v>
      </c>
      <c r="F17" s="15">
        <v>878645.19</v>
      </c>
      <c r="G17" s="15">
        <v>878645.19</v>
      </c>
      <c r="H17" s="15">
        <f t="shared" si="1"/>
        <v>39682.230000000098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90555.91</v>
      </c>
      <c r="G18" s="15">
        <v>90555.91</v>
      </c>
      <c r="H18" s="15">
        <f t="shared" si="1"/>
        <v>7944.0899999999965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700000</v>
      </c>
      <c r="G19" s="15">
        <v>700000</v>
      </c>
      <c r="H19" s="15">
        <f t="shared" si="1"/>
        <v>0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70000</v>
      </c>
      <c r="G20" s="15">
        <v>70000</v>
      </c>
      <c r="H20" s="15">
        <f t="shared" si="1"/>
        <v>20000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-180505.18</v>
      </c>
      <c r="E22" s="15">
        <f t="shared" si="0"/>
        <v>387994.82</v>
      </c>
      <c r="F22" s="15">
        <v>286438.71999999997</v>
      </c>
      <c r="G22" s="15">
        <v>286438.71999999997</v>
      </c>
      <c r="H22" s="15">
        <f t="shared" si="1"/>
        <v>101556.10000000003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2269268.64</v>
      </c>
      <c r="E23" s="15">
        <f t="shared" si="0"/>
        <v>12095150.74</v>
      </c>
      <c r="F23" s="15">
        <f>SUM(F24:F32)</f>
        <v>11601031.530000001</v>
      </c>
      <c r="G23" s="15">
        <f>SUM(G24:G32)</f>
        <v>10948273.530000001</v>
      </c>
      <c r="H23" s="15">
        <f t="shared" si="1"/>
        <v>494119.20999999903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1175936.97</v>
      </c>
      <c r="E24" s="15">
        <f t="shared" si="0"/>
        <v>8300936.9699999997</v>
      </c>
      <c r="F24" s="15">
        <v>8278681.5300000003</v>
      </c>
      <c r="G24" s="15">
        <v>8278681.5300000003</v>
      </c>
      <c r="H24" s="15">
        <f t="shared" si="1"/>
        <v>22255.439999999478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-49965</v>
      </c>
      <c r="E25" s="15">
        <f t="shared" si="0"/>
        <v>105035</v>
      </c>
      <c r="F25" s="15">
        <v>88599.07</v>
      </c>
      <c r="G25" s="15">
        <v>88599.07</v>
      </c>
      <c r="H25" s="15">
        <f t="shared" si="1"/>
        <v>16435.929999999993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121943.1</v>
      </c>
      <c r="E26" s="15">
        <f t="shared" si="0"/>
        <v>296943.09999999998</v>
      </c>
      <c r="F26" s="15">
        <v>296502.37</v>
      </c>
      <c r="G26" s="15">
        <v>176025.37</v>
      </c>
      <c r="H26" s="15">
        <f t="shared" si="1"/>
        <v>440.72999999998137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127367.27</v>
      </c>
      <c r="G27" s="15">
        <v>127367.27</v>
      </c>
      <c r="H27" s="15">
        <f t="shared" si="1"/>
        <v>309632.73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-157552.54999999999</v>
      </c>
      <c r="E28" s="15">
        <f t="shared" si="0"/>
        <v>528447.44999999995</v>
      </c>
      <c r="F28" s="15">
        <v>394466.21</v>
      </c>
      <c r="G28" s="15">
        <v>394466.21</v>
      </c>
      <c r="H28" s="15">
        <f t="shared" si="1"/>
        <v>133981.23999999993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56262.14</v>
      </c>
      <c r="G29" s="15">
        <v>56262.14</v>
      </c>
      <c r="H29" s="15">
        <f t="shared" si="1"/>
        <v>2437.8600000000006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1601.75</v>
      </c>
      <c r="G30" s="15">
        <v>1601.75</v>
      </c>
      <c r="H30" s="15">
        <f t="shared" si="1"/>
        <v>7898.25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1146906.1200000001</v>
      </c>
      <c r="E32" s="15">
        <f t="shared" si="0"/>
        <v>2357088.2200000002</v>
      </c>
      <c r="F32" s="15">
        <v>2356811.19</v>
      </c>
      <c r="G32" s="15">
        <v>1824530.19</v>
      </c>
      <c r="H32" s="15">
        <f t="shared" si="1"/>
        <v>277.03000000026077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58395.57</v>
      </c>
      <c r="G33" s="15">
        <f>SUM(G34:G42)</f>
        <v>58395.57</v>
      </c>
      <c r="H33" s="15">
        <f t="shared" si="1"/>
        <v>576.43000000000029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58395.57</v>
      </c>
      <c r="G38" s="15">
        <v>58395.57</v>
      </c>
      <c r="H38" s="15">
        <f t="shared" si="1"/>
        <v>576.43000000000029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-852273.11</v>
      </c>
      <c r="E43" s="15">
        <f t="shared" si="0"/>
        <v>25000</v>
      </c>
      <c r="F43" s="15">
        <f>SUM(F44:F52)</f>
        <v>0</v>
      </c>
      <c r="G43" s="15">
        <f>SUM(G44:G52)</f>
        <v>0</v>
      </c>
      <c r="H43" s="15">
        <f t="shared" si="1"/>
        <v>25000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-50000</v>
      </c>
      <c r="E44" s="15">
        <f t="shared" si="0"/>
        <v>25000</v>
      </c>
      <c r="F44" s="15">
        <v>0</v>
      </c>
      <c r="G44" s="15">
        <v>0</v>
      </c>
      <c r="H44" s="15">
        <f t="shared" si="1"/>
        <v>25000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27054.34</v>
      </c>
      <c r="G53" s="15">
        <f>SUM(G54:G56)</f>
        <v>0</v>
      </c>
      <c r="H53" s="15">
        <f t="shared" si="1"/>
        <v>593561.4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27054.34</v>
      </c>
      <c r="G54" s="15">
        <v>0</v>
      </c>
      <c r="H54" s="15">
        <f t="shared" si="1"/>
        <v>593561.4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2541641.5100000002</v>
      </c>
      <c r="E77" s="17">
        <f t="shared" si="4"/>
        <v>24974239.249999996</v>
      </c>
      <c r="F77" s="17">
        <f t="shared" si="4"/>
        <v>23183335.359999999</v>
      </c>
      <c r="G77" s="17">
        <f t="shared" si="4"/>
        <v>22501223.02</v>
      </c>
      <c r="H77" s="17">
        <f t="shared" si="4"/>
        <v>1790903.8899999983</v>
      </c>
    </row>
    <row r="78" spans="1:8" x14ac:dyDescent="0.2">
      <c r="A78" s="63" t="s">
        <v>145</v>
      </c>
      <c r="B78" s="63"/>
      <c r="C78" s="63"/>
      <c r="D78" s="63"/>
      <c r="E78" s="63"/>
      <c r="F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8:F78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tabSelected="1" zoomScaleNormal="10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3164414.62</v>
      </c>
      <c r="E6" s="50">
        <f>C6+D6</f>
        <v>24269651.510000002</v>
      </c>
      <c r="F6" s="50">
        <v>23097885.449999999</v>
      </c>
      <c r="G6" s="50">
        <v>22442827.449999999</v>
      </c>
      <c r="H6" s="50">
        <f>E6-F6</f>
        <v>1171766.0600000024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-622773.11</v>
      </c>
      <c r="E8" s="50">
        <f>C8+D8</f>
        <v>645615.74000000011</v>
      </c>
      <c r="F8" s="50">
        <v>27054.34</v>
      </c>
      <c r="G8" s="50">
        <v>0</v>
      </c>
      <c r="H8" s="50">
        <f>E8-F8</f>
        <v>618561.40000000014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58395.57</v>
      </c>
      <c r="G12" s="50">
        <v>58395.57</v>
      </c>
      <c r="H12" s="50">
        <f>E12-F12</f>
        <v>576.43000000000029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2541641.5100000002</v>
      </c>
      <c r="E16" s="17">
        <f>SUM(E6+E8+E10+E12+E14)</f>
        <v>24974239.25</v>
      </c>
      <c r="F16" s="17">
        <f t="shared" ref="F16:H16" si="0">SUM(F6+F8+F10+F12+F14)</f>
        <v>23183335.359999999</v>
      </c>
      <c r="G16" s="17">
        <f t="shared" si="0"/>
        <v>22501223.02</v>
      </c>
      <c r="H16" s="17">
        <f t="shared" si="0"/>
        <v>1790903.8900000025</v>
      </c>
    </row>
    <row r="17" spans="2:7" x14ac:dyDescent="0.2">
      <c r="B17" s="63" t="s">
        <v>145</v>
      </c>
      <c r="C17" s="63"/>
      <c r="D17" s="63"/>
      <c r="E17" s="63"/>
      <c r="F17" s="63"/>
      <c r="G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7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282700</v>
      </c>
      <c r="E7" s="15">
        <f>C7+D7</f>
        <v>2348801.38</v>
      </c>
      <c r="F7" s="15">
        <v>2246776.13</v>
      </c>
      <c r="G7" s="15">
        <v>2246776.13</v>
      </c>
      <c r="H7" s="15">
        <f>E7-F7</f>
        <v>102025.25</v>
      </c>
    </row>
    <row r="8" spans="1:8" x14ac:dyDescent="0.2">
      <c r="A8" s="4" t="s">
        <v>131</v>
      </c>
      <c r="B8" s="22"/>
      <c r="C8" s="15">
        <v>2518599.42</v>
      </c>
      <c r="D8" s="15">
        <v>1272240.25</v>
      </c>
      <c r="E8" s="15">
        <f t="shared" ref="E8:E13" si="0">C8+D8</f>
        <v>3790839.67</v>
      </c>
      <c r="F8" s="15">
        <v>3342944.47</v>
      </c>
      <c r="G8" s="15">
        <v>2687886.47</v>
      </c>
      <c r="H8" s="15">
        <f t="shared" ref="H8:H13" si="1">E8-F8</f>
        <v>447895.19999999972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135992.44</v>
      </c>
      <c r="G9" s="15">
        <v>135992.44</v>
      </c>
      <c r="H9" s="15">
        <f t="shared" si="1"/>
        <v>1151.6300000000047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134394.65</v>
      </c>
      <c r="G10" s="15">
        <v>134394.65</v>
      </c>
      <c r="H10" s="15">
        <f t="shared" si="1"/>
        <v>749.42000000001281</v>
      </c>
    </row>
    <row r="11" spans="1:8" x14ac:dyDescent="0.2">
      <c r="A11" s="4" t="s">
        <v>134</v>
      </c>
      <c r="B11" s="22"/>
      <c r="C11" s="15">
        <v>424120.77</v>
      </c>
      <c r="D11" s="15">
        <v>-88000</v>
      </c>
      <c r="E11" s="15">
        <f t="shared" si="0"/>
        <v>336120.77</v>
      </c>
      <c r="F11" s="15">
        <v>265399.15000000002</v>
      </c>
      <c r="G11" s="15">
        <v>265399.15000000002</v>
      </c>
      <c r="H11" s="15">
        <f t="shared" si="1"/>
        <v>70721.62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202631.08</v>
      </c>
      <c r="G12" s="15">
        <v>202631.08</v>
      </c>
      <c r="H12" s="15">
        <f t="shared" si="1"/>
        <v>14846.900000000023</v>
      </c>
    </row>
    <row r="13" spans="1:8" x14ac:dyDescent="0.2">
      <c r="A13" s="4" t="s">
        <v>136</v>
      </c>
      <c r="B13" s="22"/>
      <c r="C13" s="15">
        <v>1821789.48</v>
      </c>
      <c r="D13" s="15">
        <v>8170.29</v>
      </c>
      <c r="E13" s="15">
        <f t="shared" si="0"/>
        <v>1829959.77</v>
      </c>
      <c r="F13" s="15">
        <v>1764031.84</v>
      </c>
      <c r="G13" s="15">
        <v>1764031.84</v>
      </c>
      <c r="H13" s="15">
        <f t="shared" si="1"/>
        <v>65927.929999999935</v>
      </c>
    </row>
    <row r="14" spans="1:8" x14ac:dyDescent="0.2">
      <c r="A14" s="4" t="s">
        <v>137</v>
      </c>
      <c r="B14" s="22"/>
      <c r="C14" s="15">
        <v>782232.01</v>
      </c>
      <c r="D14" s="15">
        <v>-30505.18</v>
      </c>
      <c r="E14" s="15">
        <f t="shared" ref="E14" si="2">C14+D14</f>
        <v>751726.83</v>
      </c>
      <c r="F14" s="15">
        <v>622367.17000000004</v>
      </c>
      <c r="G14" s="15">
        <v>622367.17000000004</v>
      </c>
      <c r="H14" s="15">
        <f t="shared" ref="H14" si="3">E14-F14</f>
        <v>129359.65999999992</v>
      </c>
    </row>
    <row r="15" spans="1:8" x14ac:dyDescent="0.2">
      <c r="A15" s="4" t="s">
        <v>138</v>
      </c>
      <c r="B15" s="22"/>
      <c r="C15" s="15">
        <v>285968.71000000002</v>
      </c>
      <c r="D15" s="15">
        <v>-19052.55</v>
      </c>
      <c r="E15" s="15">
        <f t="shared" ref="E15" si="4">C15+D15</f>
        <v>266916.16000000003</v>
      </c>
      <c r="F15" s="15">
        <v>246266.83</v>
      </c>
      <c r="G15" s="15">
        <v>246266.83</v>
      </c>
      <c r="H15" s="15">
        <f t="shared" ref="H15" si="5">E15-F15</f>
        <v>20649.330000000045</v>
      </c>
    </row>
    <row r="16" spans="1:8" x14ac:dyDescent="0.2">
      <c r="A16" s="4" t="s">
        <v>139</v>
      </c>
      <c r="B16" s="22"/>
      <c r="C16" s="15">
        <v>10302865.98</v>
      </c>
      <c r="D16" s="15">
        <v>799526.28</v>
      </c>
      <c r="E16" s="15">
        <f t="shared" ref="E16" si="6">C16+D16</f>
        <v>11102392.26</v>
      </c>
      <c r="F16" s="15">
        <v>10963030.539999999</v>
      </c>
      <c r="G16" s="15">
        <v>10963030.539999999</v>
      </c>
      <c r="H16" s="15">
        <f t="shared" ref="H16" si="7">E16-F16</f>
        <v>139361.72000000067</v>
      </c>
    </row>
    <row r="17" spans="1:8" x14ac:dyDescent="0.2">
      <c r="A17" s="4" t="s">
        <v>140</v>
      </c>
      <c r="B17" s="22"/>
      <c r="C17" s="15">
        <v>3741153.87</v>
      </c>
      <c r="D17" s="15">
        <v>316562.42</v>
      </c>
      <c r="E17" s="15">
        <f t="shared" ref="E17" si="8">C17+D17</f>
        <v>4057716.29</v>
      </c>
      <c r="F17" s="15">
        <v>3259501.06</v>
      </c>
      <c r="G17" s="15">
        <v>3232446.72</v>
      </c>
      <c r="H17" s="15">
        <f t="shared" ref="H17" si="9">E17-F17</f>
        <v>798215.23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2541641.5099999998</v>
      </c>
      <c r="E20" s="23">
        <f t="shared" si="10"/>
        <v>24974239.25</v>
      </c>
      <c r="F20" s="23">
        <f t="shared" si="10"/>
        <v>23183335.359999999</v>
      </c>
      <c r="G20" s="23">
        <f t="shared" si="10"/>
        <v>22501223.02</v>
      </c>
      <c r="H20" s="23">
        <f t="shared" si="10"/>
        <v>1790903.8900000004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3"/>
      <c r="D57" s="63"/>
      <c r="E57" s="63"/>
      <c r="F57" s="63"/>
      <c r="G57" s="63"/>
    </row>
  </sheetData>
  <sheetProtection formatCells="0" formatColumns="0" formatRows="0" insertRows="0" deleteRows="0" autoFilter="0"/>
  <mergeCells count="13">
    <mergeCell ref="B57:G57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2541641.5100000002</v>
      </c>
      <c r="E16" s="15">
        <f t="shared" si="3"/>
        <v>24974239.249999996</v>
      </c>
      <c r="F16" s="15">
        <f t="shared" si="3"/>
        <v>23183335.359999999</v>
      </c>
      <c r="G16" s="15">
        <f t="shared" si="3"/>
        <v>22501223.02</v>
      </c>
      <c r="H16" s="15">
        <f t="shared" si="3"/>
        <v>1790903.8899999985</v>
      </c>
    </row>
    <row r="17" spans="1:8" ht="10.5" x14ac:dyDescent="0.2">
      <c r="A17" s="38"/>
      <c r="B17" s="42" t="s">
        <v>45</v>
      </c>
      <c r="C17" s="15">
        <v>21364397.02</v>
      </c>
      <c r="D17" s="15">
        <v>2591199.2400000002</v>
      </c>
      <c r="E17" s="15">
        <f>C17+D17</f>
        <v>23955596.259999998</v>
      </c>
      <c r="F17" s="15">
        <v>22314701.359999999</v>
      </c>
      <c r="G17" s="15">
        <v>21632589.02</v>
      </c>
      <c r="H17" s="15">
        <f t="shared" ref="H17:H23" si="4">E17-F17</f>
        <v>1640894.8999999985</v>
      </c>
    </row>
    <row r="18" spans="1:8" ht="10.5" x14ac:dyDescent="0.2">
      <c r="A18" s="38"/>
      <c r="B18" s="42" t="s">
        <v>28</v>
      </c>
      <c r="C18" s="15">
        <v>1068200.72</v>
      </c>
      <c r="D18" s="15">
        <v>-49557.73</v>
      </c>
      <c r="E18" s="15">
        <f t="shared" ref="E18:E23" si="5">C18+D18</f>
        <v>1018642.99</v>
      </c>
      <c r="F18" s="15">
        <v>868634</v>
      </c>
      <c r="G18" s="15">
        <v>868634</v>
      </c>
      <c r="H18" s="15">
        <f t="shared" si="4"/>
        <v>150008.99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2541641.5100000002</v>
      </c>
      <c r="E42" s="23">
        <f t="shared" si="12"/>
        <v>24974239.249999996</v>
      </c>
      <c r="F42" s="23">
        <f t="shared" si="12"/>
        <v>23183335.359999999</v>
      </c>
      <c r="G42" s="23">
        <f t="shared" si="12"/>
        <v>22501223.02</v>
      </c>
      <c r="H42" s="23">
        <f t="shared" si="12"/>
        <v>1790903.8899999985</v>
      </c>
    </row>
    <row r="43" spans="1:8" x14ac:dyDescent="0.2">
      <c r="A43" s="37"/>
      <c r="B43" s="63" t="s">
        <v>145</v>
      </c>
      <c r="C43" s="63"/>
      <c r="D43" s="63"/>
      <c r="E43" s="63"/>
      <c r="F43" s="63"/>
      <c r="G43" s="63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2020-01-25T03:11:52Z</cp:lastPrinted>
  <dcterms:created xsi:type="dcterms:W3CDTF">2014-02-10T03:37:14Z</dcterms:created>
  <dcterms:modified xsi:type="dcterms:W3CDTF">2020-02-01T04:11:05Z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